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ammanfattning" sheetId="1" r:id="rId1"/>
    <sheet name="Detaljer" sheetId="2" r:id="rId2"/>
  </sheets>
  <calcPr calcId="124519" fullCalcOnLoad="1"/>
</workbook>
</file>

<file path=xl/sharedStrings.xml><?xml version="1.0" encoding="utf-8"?>
<sst xmlns="http://schemas.openxmlformats.org/spreadsheetml/2006/main" count="154" uniqueCount="69">
  <si>
    <t>Produktionsöversikt</t>
  </si>
  <si>
    <t>Demonstrationsdata. Sammanställningen är ett exempel för dialog och utvärdering.</t>
  </si>
  <si>
    <t>Rapporter</t>
  </si>
  <si>
    <t>Planerat</t>
  </si>
  <si>
    <t>Bearbetat</t>
  </si>
  <si>
    <t>Godkända</t>
  </si>
  <si>
    <t>Omarbete</t>
  </si>
  <si>
    <t>Kasserade</t>
  </si>
  <si>
    <t>Stopptid</t>
  </si>
  <si>
    <t>Förstapass</t>
  </si>
  <si>
    <t>Per modell</t>
  </si>
  <si>
    <t>Grupp</t>
  </si>
  <si>
    <t>A-245</t>
  </si>
  <si>
    <t>B-110</t>
  </si>
  <si>
    <t>C-320</t>
  </si>
  <si>
    <t>Per skift</t>
  </si>
  <si>
    <t>Kväll</t>
  </si>
  <si>
    <t>Morgon</t>
  </si>
  <si>
    <t>Natt</t>
  </si>
  <si>
    <t>Per maskin</t>
  </si>
  <si>
    <t>M-02</t>
  </si>
  <si>
    <t>M-04</t>
  </si>
  <si>
    <t>M-07</t>
  </si>
  <si>
    <t>Produktionsrapporter</t>
  </si>
  <si>
    <t>Demonstrationsdata. Uppgifterna beskriver inte verklig produktion.</t>
  </si>
  <si>
    <t>Rapport</t>
  </si>
  <si>
    <t>Datum</t>
  </si>
  <si>
    <t>Modell</t>
  </si>
  <si>
    <t>Maskin</t>
  </si>
  <si>
    <t>Skift</t>
  </si>
  <si>
    <t>Avvikelse</t>
  </si>
  <si>
    <t>Utfall</t>
  </si>
  <si>
    <t>Stopporsak</t>
  </si>
  <si>
    <t>Operatör</t>
  </si>
  <si>
    <t>Kvalitet</t>
  </si>
  <si>
    <t>Notering</t>
  </si>
  <si>
    <t>PR-20260715-002</t>
  </si>
  <si>
    <t>Material saknades</t>
  </si>
  <si>
    <t>OP-218</t>
  </si>
  <si>
    <t>Första delen godkänd.</t>
  </si>
  <si>
    <t>Material anlände senare än planerat.</t>
  </si>
  <si>
    <t>PR-20260715-001</t>
  </si>
  <si>
    <t>Tekniskt fel</t>
  </si>
  <si>
    <t>OP-104</t>
  </si>
  <si>
    <t>Tio delar kasserades efter kontroll.</t>
  </si>
  <si>
    <t>Kort stopp vid givaren.</t>
  </si>
  <si>
    <t>PR-20260714-002</t>
  </si>
  <si>
    <t>Omställning tog längre tid</t>
  </si>
  <si>
    <t>Extra kontroll efter omställning.</t>
  </si>
  <si>
    <t>Målet nåddes.</t>
  </si>
  <si>
    <t>PR-20260714-001</t>
  </si>
  <si>
    <t>Inget stopp</t>
  </si>
  <si>
    <t>OP-307</t>
  </si>
  <si>
    <t>Mått inom tolerans.</t>
  </si>
  <si>
    <t>Stabil körning.</t>
  </si>
  <si>
    <t>PR-20260713-001</t>
  </si>
  <si>
    <t>Inväntade kvalitetsbesked</t>
  </si>
  <si>
    <t>Inväntade besked om ytan.</t>
  </si>
  <si>
    <t>Produktionen återupptogs 01:18.</t>
  </si>
  <si>
    <t>PR-20260712-001</t>
  </si>
  <si>
    <t>Godkänd serie.</t>
  </si>
  <si>
    <t>Fem delar över plan.</t>
  </si>
  <si>
    <t>PR-20260711-001</t>
  </si>
  <si>
    <t>Kontroll efter verktygsbyte.</t>
  </si>
  <si>
    <t>Tio delar under plan.</t>
  </si>
  <si>
    <t>PR-20260710-001</t>
  </si>
  <si>
    <t>Annan orsak</t>
  </si>
  <si>
    <t>Stickprov godkänt.</t>
  </si>
  <si>
    <t>Kort rengöringsstopp.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</si>
</sst>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0.0%"/>
    <numFmt numFmtId="166" formatCode="yyyy-mm-dd"/>
  </numFmts>
  <fonts count="7">
    <font>
      <sz val="11"/>
      <color theme="1"/>
      <name val="Calibri"/>
      <family val="2"/>
      <scheme val="minor"/>
    </font>
    <font>
      <b/>
      <sz val="20"/>
      <color rgb="FFFFFFFF"/>
      <name val="Aptos Display"/>
      <family val="2"/>
    </font>
    <font>
      <i/>
      <sz val="10"/>
      <color rgb="FFB46F18"/>
      <name val="Aptos"/>
      <family val="2"/>
    </font>
    <font>
      <b/>
      <sz val="10"/>
      <color rgb="FFFFFFFF"/>
      <name val="Aptos"/>
      <family val="2"/>
    </font>
    <font>
      <b/>
      <sz val="14"/>
      <color rgb="FF142B3A"/>
      <name val="Aptos"/>
      <family val="2"/>
    </font>
    <font>
      <b/>
      <sz val="11"/>
      <color rgb="FFFFFFFF"/>
      <name val="Aptos"/>
      <family val="2"/>
    </font>
    <font>
      <sz val="10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42B3A"/>
        <bgColor indexed="64"/>
      </patternFill>
    </fill>
    <fill>
      <patternFill patternType="solid">
        <fgColor rgb="FFFFF1D8"/>
        <bgColor indexed="64"/>
      </patternFill>
    </fill>
    <fill>
      <patternFill patternType="solid">
        <fgColor rgb="FF246B78"/>
        <bgColor indexed="64"/>
      </patternFill>
    </fill>
    <fill>
      <patternFill patternType="solid">
        <fgColor rgb="FFF6F8F8"/>
        <bgColor indexed="64"/>
      </patternFill>
    </fill>
  </fills>
  <borders count="2">
    <border>
      <left/>
      <right/>
      <top/>
      <bottom/>
      <diagonal/>
    </border>
    <border>
      <left style="thin">
        <color rgb="FFCCD7D9"/>
      </left>
      <right style="thin">
        <color rgb="FFCCD7D9"/>
      </right>
      <top style="thin">
        <color rgb="FFCCD7D9"/>
      </top>
      <bottom style="thin">
        <color rgb="FFCCD7D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top"/>
    </xf>
    <xf numFmtId="164" fontId="6" fillId="0" borderId="0" xfId="0" applyNumberFormat="1" applyFont="1"/>
    <xf numFmtId="165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3">
    <dxf>
      <font>
        <b/>
        <color rgb="FFA8413B"/>
      </font>
      <fill>
        <patternFill>
          <bgColor rgb="FFF8E7E5"/>
        </patternFill>
      </fill>
    </dxf>
    <dxf>
      <font>
        <b/>
        <color rgb="FF3E7C59"/>
      </font>
      <fill>
        <patternFill>
          <bgColor rgb="FFE6F1E9"/>
        </patternFill>
      </fill>
    </dxf>
    <dxf>
      <font>
        <b/>
        <color rgb="FFB46F18"/>
      </font>
      <fill>
        <patternFill>
          <bgColor rgb="FFFFF1D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ByModel" displayName="SummaryByModel" ref="A8:E11" totalsRowShown="0">
  <autoFilter ref="A8:E11"/>
  <tableColumns count="5">
    <tableColumn id="1" name="Grupp"/>
    <tableColumn id="2" name="Planerat"/>
    <tableColumn id="3" name="Bearbetat"/>
    <tableColumn id="4" name="Godkända"/>
    <tableColumn id="5" name="Förstapas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SummaryByShift" displayName="SummaryByShift" ref="A14:E17" totalsRowShown="0">
  <autoFilter ref="A14:E17"/>
  <tableColumns count="5">
    <tableColumn id="1" name="Grupp"/>
    <tableColumn id="2" name="Planerat"/>
    <tableColumn id="3" name="Bearbetat"/>
    <tableColumn id="4" name="Godkända"/>
    <tableColumn id="5" name="Förstapas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SummaryByMachine" displayName="SummaryByMachine" ref="A20:E23" totalsRowShown="0">
  <autoFilter ref="A20:E23"/>
  <tableColumns count="5">
    <tableColumn id="1" name="Grupp"/>
    <tableColumn id="2" name="Planerat"/>
    <tableColumn id="3" name="Bearbetat"/>
    <tableColumn id="4" name="Godkända"/>
    <tableColumn id="5" name="Förstapas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ProductionDetails" displayName="ProductionDetails" ref="A4:R12" totalsRowShown="0">
  <autoFilter ref="A4:R12"/>
  <tableColumns count="18">
    <tableColumn id="1" name="Rapport"/>
    <tableColumn id="2" name="Datum"/>
    <tableColumn id="3" name="Modell"/>
    <tableColumn id="4" name="Maskin"/>
    <tableColumn id="5" name="Skift"/>
    <tableColumn id="6" name="Planerat"/>
    <tableColumn id="7" name="Godkända"/>
    <tableColumn id="8" name="Omarbete"/>
    <tableColumn id="9" name="Kasserade"/>
    <tableColumn id="10" name="Bearbetat"/>
    <tableColumn id="11" name="Avvikelse"/>
    <tableColumn id="12" name="Förstapass"/>
    <tableColumn id="13" name="Utfall"/>
    <tableColumn id="14" name="Stopptid"/>
    <tableColumn id="15" name="Stopporsak"/>
    <tableColumn id="16" name="Operatör"/>
    <tableColumn id="17" name="Kvalitet"/>
    <tableColumn id="18" name="Noter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table" Target="../tables/table3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showGridLines="0" tabSelected="1" workbookViewId="0">
      <pane ySplit="5" topLeftCell="A6" activePane="bottomLeft" state="frozen"/>
      <selection pane="bottomLeft"/>
    </sheetView>
  </sheetViews>
  <sheetFormatPr defaultRowHeight="15"/>
  <cols>
    <col min="1" max="1" width="24.7109375" customWidth="1"/>
    <col min="2" max="8" width="15.7109375" customWidth="1"/>
  </cols>
  <sheetData>
    <row r="1" spans="1:8" ht="36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26" customHeight="1">
      <c r="A2" s="2" t="s">
        <v>1</v>
      </c>
      <c r="B2" s="2"/>
      <c r="C2" s="2"/>
      <c r="D2" s="2"/>
      <c r="E2" s="2"/>
      <c r="F2" s="2"/>
      <c r="G2" s="2"/>
      <c r="H2" s="2"/>
    </row>
    <row r="4" spans="1:8" ht="34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28" customHeight="1">
      <c r="A5" s="4">
        <f>COUNTA('Detaljer'!A5:A504)</f>
        <v>8</v>
      </c>
      <c r="B5" s="4">
        <f>SUM('Detaljer'!F5:F504)</f>
        <v>2700</v>
      </c>
      <c r="C5" s="4">
        <f>SUM('Detaljer'!J5:J504)</f>
        <v>2681</v>
      </c>
      <c r="D5" s="4">
        <f>SUM('Detaljer'!G5:G504)</f>
        <v>2568</v>
      </c>
      <c r="E5" s="4">
        <f>SUM('Detaljer'!H5:H504)</f>
        <v>80</v>
      </c>
      <c r="F5" s="4">
        <f>SUM('Detaljer'!I5:I504)</f>
        <v>33</v>
      </c>
      <c r="G5" s="4">
        <f>SUM('Detaljer'!N5:N504)</f>
        <v>97</v>
      </c>
      <c r="H5" s="5">
        <f>IF(C5&gt;0,D5/C5,0)</f>
        <v>0.9578515479298769</v>
      </c>
    </row>
    <row r="7" spans="1:8">
      <c r="A7" s="6" t="s">
        <v>10</v>
      </c>
      <c r="B7" s="6"/>
      <c r="C7" s="6"/>
      <c r="D7" s="6"/>
      <c r="E7" s="6"/>
    </row>
    <row r="8" spans="1:8">
      <c r="A8" t="s">
        <v>11</v>
      </c>
      <c r="B8" t="s">
        <v>3</v>
      </c>
      <c r="C8" t="s">
        <v>4</v>
      </c>
      <c r="D8" t="s">
        <v>5</v>
      </c>
      <c r="E8" t="s">
        <v>9</v>
      </c>
    </row>
    <row r="9" spans="1:8">
      <c r="A9" s="7" t="s">
        <v>12</v>
      </c>
      <c r="B9" s="8">
        <f>SUMIF('Detaljer'!$C$5:$C$504,A9,'Detaljer'!$F$5:$F$504)</f>
        <v>1360</v>
      </c>
      <c r="C9" s="8">
        <f>SUMIF('Detaljer'!$C$5:$C$504,A9,'Detaljer'!$J$5:$J$504)</f>
        <v>1360</v>
      </c>
      <c r="D9" s="8">
        <f>SUMIF('Detaljer'!$C$5:$C$504,A9,'Detaljer'!$G$5:$G$504)</f>
        <v>1300</v>
      </c>
      <c r="E9" s="9">
        <f>IF(C9&gt;0,D9/C9,0)</f>
        <v>0.9558823529411765</v>
      </c>
    </row>
    <row r="10" spans="1:8">
      <c r="A10" s="7" t="s">
        <v>13</v>
      </c>
      <c r="B10" s="8">
        <f>SUMIF('Detaljer'!$C$5:$C$504,A10,'Detaljer'!$F$5:$F$504)</f>
        <v>900</v>
      </c>
      <c r="C10" s="8">
        <f>SUMIF('Detaljer'!$C$5:$C$504,A10,'Detaljer'!$J$5:$J$504)</f>
        <v>876</v>
      </c>
      <c r="D10" s="8">
        <f>SUMIF('Detaljer'!$C$5:$C$504,A10,'Detaljer'!$G$5:$G$504)</f>
        <v>831</v>
      </c>
      <c r="E10" s="9">
        <f>IF(C10&gt;0,D10/C10,0)</f>
        <v>0.9486301369863014</v>
      </c>
    </row>
    <row r="11" spans="1:8">
      <c r="A11" s="7" t="s">
        <v>14</v>
      </c>
      <c r="B11" s="8">
        <f>SUMIF('Detaljer'!$C$5:$C$504,A11,'Detaljer'!$F$5:$F$504)</f>
        <v>440</v>
      </c>
      <c r="C11" s="8">
        <f>SUMIF('Detaljer'!$C$5:$C$504,A11,'Detaljer'!$J$5:$J$504)</f>
        <v>445</v>
      </c>
      <c r="D11" s="8">
        <f>SUMIF('Detaljer'!$C$5:$C$504,A11,'Detaljer'!$G$5:$G$504)</f>
        <v>437</v>
      </c>
      <c r="E11" s="9">
        <f>IF(C11&gt;0,D11/C11,0)</f>
        <v>0.9820224719101124</v>
      </c>
    </row>
    <row r="13" spans="1:8">
      <c r="A13" s="6" t="s">
        <v>15</v>
      </c>
      <c r="B13" s="6"/>
      <c r="C13" s="6"/>
      <c r="D13" s="6"/>
      <c r="E13" s="6"/>
    </row>
    <row r="14" spans="1:8">
      <c r="A14" t="s">
        <v>11</v>
      </c>
      <c r="B14" t="s">
        <v>3</v>
      </c>
      <c r="C14" t="s">
        <v>4</v>
      </c>
      <c r="D14" t="s">
        <v>5</v>
      </c>
      <c r="E14" t="s">
        <v>9</v>
      </c>
    </row>
    <row r="15" spans="1:8">
      <c r="A15" s="7" t="s">
        <v>16</v>
      </c>
      <c r="B15" s="8">
        <f>SUMIF('Detaljer'!$E$5:$E$504,A15,'Detaljer'!$F$5:$F$504)</f>
        <v>970</v>
      </c>
      <c r="C15" s="8">
        <f>SUMIF('Detaljer'!$E$5:$E$504,A15,'Detaljer'!$J$5:$J$504)</f>
        <v>960</v>
      </c>
      <c r="D15" s="8">
        <f>SUMIF('Detaljer'!$E$5:$E$504,A15,'Detaljer'!$G$5:$G$504)</f>
        <v>915</v>
      </c>
      <c r="E15" s="9">
        <f>IF(C15&gt;0,D15/C15,0)</f>
        <v>0.953125</v>
      </c>
    </row>
    <row r="16" spans="1:8">
      <c r="A16" s="7" t="s">
        <v>17</v>
      </c>
      <c r="B16" s="8">
        <f>SUMIF('Detaljer'!$E$5:$E$504,A16,'Detaljer'!$F$5:$F$504)</f>
        <v>1000</v>
      </c>
      <c r="C16" s="8">
        <f>SUMIF('Detaljer'!$E$5:$E$504,A16,'Detaljer'!$J$5:$J$504)</f>
        <v>1001</v>
      </c>
      <c r="D16" s="8">
        <f>SUMIF('Detaljer'!$E$5:$E$504,A16,'Detaljer'!$G$5:$G$504)</f>
        <v>960</v>
      </c>
      <c r="E16" s="9">
        <f>IF(C16&gt;0,D16/C16,0)</f>
        <v>0.9590409590409591</v>
      </c>
    </row>
    <row r="17" spans="1:5">
      <c r="A17" s="7" t="s">
        <v>18</v>
      </c>
      <c r="B17" s="8">
        <f>SUMIF('Detaljer'!$E$5:$E$504,A17,'Detaljer'!$F$5:$F$504)</f>
        <v>730</v>
      </c>
      <c r="C17" s="8">
        <f>SUMIF('Detaljer'!$E$5:$E$504,A17,'Detaljer'!$J$5:$J$504)</f>
        <v>720</v>
      </c>
      <c r="D17" s="8">
        <f>SUMIF('Detaljer'!$E$5:$E$504,A17,'Detaljer'!$G$5:$G$504)</f>
        <v>693</v>
      </c>
      <c r="E17" s="9">
        <f>IF(C17&gt;0,D17/C17,0)</f>
        <v>0.9625</v>
      </c>
    </row>
    <row r="19" spans="1:5">
      <c r="A19" s="6" t="s">
        <v>19</v>
      </c>
      <c r="B19" s="6"/>
      <c r="C19" s="6"/>
      <c r="D19" s="6"/>
      <c r="E19" s="6"/>
    </row>
    <row r="20" spans="1:5">
      <c r="A20" t="s">
        <v>11</v>
      </c>
      <c r="B20" t="s">
        <v>3</v>
      </c>
      <c r="C20" t="s">
        <v>4</v>
      </c>
      <c r="D20" t="s">
        <v>5</v>
      </c>
      <c r="E20" t="s">
        <v>9</v>
      </c>
    </row>
    <row r="21" spans="1:5">
      <c r="A21" s="7" t="s">
        <v>20</v>
      </c>
      <c r="B21" s="8">
        <f>SUMIF('Detaljer'!$D$5:$D$504,A21,'Detaljer'!$F$5:$F$504)</f>
        <v>1230</v>
      </c>
      <c r="C21" s="8">
        <f>SUMIF('Detaljer'!$D$5:$D$504,A21,'Detaljer'!$J$5:$J$504)</f>
        <v>1220</v>
      </c>
      <c r="D21" s="8">
        <f>SUMIF('Detaljer'!$D$5:$D$504,A21,'Detaljer'!$G$5:$G$504)</f>
        <v>1152</v>
      </c>
      <c r="E21" s="9">
        <f>IF(C21&gt;0,D21/C21,0)</f>
        <v>0.9442622950819672</v>
      </c>
    </row>
    <row r="22" spans="1:5">
      <c r="A22" s="7" t="s">
        <v>21</v>
      </c>
      <c r="B22" s="8">
        <f>SUMIF('Detaljer'!$D$5:$D$504,A22,'Detaljer'!$F$5:$F$504)</f>
        <v>1030</v>
      </c>
      <c r="C22" s="8">
        <f>SUMIF('Detaljer'!$D$5:$D$504,A22,'Detaljer'!$J$5:$J$504)</f>
        <v>1016</v>
      </c>
      <c r="D22" s="8">
        <f>SUMIF('Detaljer'!$D$5:$D$504,A22,'Detaljer'!$G$5:$G$504)</f>
        <v>979</v>
      </c>
      <c r="E22" s="9">
        <f>IF(C22&gt;0,D22/C22,0)</f>
        <v>0.9635826771653543</v>
      </c>
    </row>
    <row r="23" spans="1:5">
      <c r="A23" s="7" t="s">
        <v>22</v>
      </c>
      <c r="B23" s="8">
        <f>SUMIF('Detaljer'!$D$5:$D$504,A23,'Detaljer'!$F$5:$F$504)</f>
        <v>440</v>
      </c>
      <c r="C23" s="8">
        <f>SUMIF('Detaljer'!$D$5:$D$504,A23,'Detaljer'!$J$5:$J$504)</f>
        <v>445</v>
      </c>
      <c r="D23" s="8">
        <f>SUMIF('Detaljer'!$D$5:$D$504,A23,'Detaljer'!$G$5:$G$504)</f>
        <v>437</v>
      </c>
      <c r="E23" s="9">
        <f>IF(C23&gt;0,D23/C23,0)</f>
        <v>0.9820224719101124</v>
      </c>
    </row>
  </sheetData>
  <mergeCells count="5">
    <mergeCell ref="A1:H1"/>
    <mergeCell ref="A2:H2"/>
    <mergeCell ref="A7:E7"/>
    <mergeCell ref="A13:E13"/>
    <mergeCell ref="A19:E19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2"/>
  <sheetViews>
    <sheetView showGridLines="0" workbookViewId="0">
      <pane ySplit="4" topLeftCell="A5" activePane="bottomLeft" state="frozen"/>
      <selection pane="bottomLeft"/>
    </sheetView>
  </sheetViews>
  <sheetFormatPr defaultRowHeight="15"/>
  <cols>
    <col min="1" max="1" width="18.7109375" customWidth="1"/>
    <col min="2" max="7" width="12.7109375" customWidth="1"/>
    <col min="8" max="11" width="13.7109375" customWidth="1"/>
    <col min="12" max="13" width="14.7109375" customWidth="1"/>
    <col min="14" max="14" width="12.7109375" customWidth="1"/>
    <col min="15" max="15" width="28.7109375" customWidth="1"/>
    <col min="16" max="16" width="15.7109375" customWidth="1"/>
    <col min="17" max="18" width="30.7109375" customWidth="1"/>
  </cols>
  <sheetData>
    <row r="1" spans="1:18" ht="34" customHeight="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" customHeight="1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4" spans="1:18" ht="36" customHeight="1">
      <c r="A4" t="s">
        <v>25</v>
      </c>
      <c r="B4" t="s">
        <v>26</v>
      </c>
      <c r="C4" t="s">
        <v>27</v>
      </c>
      <c r="D4" t="s">
        <v>28</v>
      </c>
      <c r="E4" t="s">
        <v>29</v>
      </c>
      <c r="F4" t="s">
        <v>3</v>
      </c>
      <c r="G4" t="s">
        <v>5</v>
      </c>
      <c r="H4" t="s">
        <v>6</v>
      </c>
      <c r="I4" t="s">
        <v>7</v>
      </c>
      <c r="J4" t="s">
        <v>4</v>
      </c>
      <c r="K4" t="s">
        <v>30</v>
      </c>
      <c r="L4" t="s">
        <v>9</v>
      </c>
      <c r="M4" t="s">
        <v>31</v>
      </c>
      <c r="N4" t="s">
        <v>8</v>
      </c>
      <c r="O4" t="s">
        <v>32</v>
      </c>
      <c r="P4" t="s">
        <v>33</v>
      </c>
      <c r="Q4" t="s">
        <v>34</v>
      </c>
      <c r="R4" t="s">
        <v>35</v>
      </c>
    </row>
    <row r="5" spans="1:18">
      <c r="A5" s="7" t="s">
        <v>36</v>
      </c>
      <c r="B5" s="10">
        <v>46218</v>
      </c>
      <c r="C5" s="7" t="s">
        <v>13</v>
      </c>
      <c r="D5" s="7" t="s">
        <v>21</v>
      </c>
      <c r="E5" s="7" t="s">
        <v>17</v>
      </c>
      <c r="F5" s="8">
        <v>300</v>
      </c>
      <c r="G5" s="8">
        <v>286</v>
      </c>
      <c r="H5" s="8">
        <v>7</v>
      </c>
      <c r="I5" s="8">
        <v>3</v>
      </c>
      <c r="J5" s="8">
        <f>SUM(G5:I5)</f>
        <v>296</v>
      </c>
      <c r="K5" s="8">
        <f>J5-F5</f>
        <v>-4</v>
      </c>
      <c r="L5" s="9">
        <f>IF(J5&gt;0,G5/J5,0)</f>
        <v>0.9662162162162162</v>
      </c>
      <c r="M5" s="7" t="str">
        <f>IF(K5=0,"Mål nått",IF(K5&lt;0,"Under mål","Över mål"))</f>
        <v>Under mål</v>
      </c>
      <c r="N5" s="8">
        <v>12</v>
      </c>
      <c r="O5" s="7" t="s">
        <v>37</v>
      </c>
      <c r="P5" s="7" t="s">
        <v>38</v>
      </c>
      <c r="Q5" s="11" t="s">
        <v>39</v>
      </c>
      <c r="R5" s="11" t="s">
        <v>40</v>
      </c>
    </row>
    <row r="6" spans="1:18">
      <c r="A6" s="7" t="s">
        <v>41</v>
      </c>
      <c r="B6" s="10">
        <v>46218</v>
      </c>
      <c r="C6" s="7" t="s">
        <v>12</v>
      </c>
      <c r="D6" s="7" t="s">
        <v>20</v>
      </c>
      <c r="E6" s="7" t="s">
        <v>17</v>
      </c>
      <c r="F6" s="8">
        <v>500</v>
      </c>
      <c r="G6" s="8">
        <v>472</v>
      </c>
      <c r="H6" s="8">
        <v>18</v>
      </c>
      <c r="I6" s="8">
        <v>10</v>
      </c>
      <c r="J6" s="8">
        <f>SUM(G6:I6)</f>
        <v>500</v>
      </c>
      <c r="K6" s="8">
        <f>J6-F6</f>
        <v>0</v>
      </c>
      <c r="L6" s="9">
        <f>IF(J6&gt;0,G6/J6,0)</f>
        <v>0.944</v>
      </c>
      <c r="M6" s="7" t="str">
        <f>IF(K6=0,"Mål nått",IF(K6&lt;0,"Under mål","Över mål"))</f>
        <v>Mål nått</v>
      </c>
      <c r="N6" s="8">
        <v>18</v>
      </c>
      <c r="O6" s="7" t="s">
        <v>42</v>
      </c>
      <c r="P6" s="7" t="s">
        <v>43</v>
      </c>
      <c r="Q6" s="11" t="s">
        <v>44</v>
      </c>
      <c r="R6" s="11" t="s">
        <v>45</v>
      </c>
    </row>
    <row r="7" spans="1:18">
      <c r="A7" s="7" t="s">
        <v>46</v>
      </c>
      <c r="B7" s="10">
        <v>46217</v>
      </c>
      <c r="C7" s="7" t="s">
        <v>12</v>
      </c>
      <c r="D7" s="7" t="s">
        <v>20</v>
      </c>
      <c r="E7" s="7" t="s">
        <v>16</v>
      </c>
      <c r="F7" s="8">
        <v>450</v>
      </c>
      <c r="G7" s="8">
        <v>430</v>
      </c>
      <c r="H7" s="8">
        <v>15</v>
      </c>
      <c r="I7" s="8">
        <v>5</v>
      </c>
      <c r="J7" s="8">
        <f>SUM(G7:I7)</f>
        <v>450</v>
      </c>
      <c r="K7" s="8">
        <f>J7-F7</f>
        <v>0</v>
      </c>
      <c r="L7" s="9">
        <f>IF(J7&gt;0,G7/J7,0)</f>
        <v>0.9555555555555556</v>
      </c>
      <c r="M7" s="7" t="str">
        <f>IF(K7=0,"Mål nått",IF(K7&lt;0,"Under mål","Över mål"))</f>
        <v>Mål nått</v>
      </c>
      <c r="N7" s="8">
        <v>8</v>
      </c>
      <c r="O7" s="7" t="s">
        <v>47</v>
      </c>
      <c r="P7" s="7" t="s">
        <v>43</v>
      </c>
      <c r="Q7" s="11" t="s">
        <v>48</v>
      </c>
      <c r="R7" s="11" t="s">
        <v>49</v>
      </c>
    </row>
    <row r="8" spans="1:18">
      <c r="A8" s="7" t="s">
        <v>50</v>
      </c>
      <c r="B8" s="10">
        <v>46217</v>
      </c>
      <c r="C8" s="7" t="s">
        <v>14</v>
      </c>
      <c r="D8" s="7" t="s">
        <v>22</v>
      </c>
      <c r="E8" s="7" t="s">
        <v>16</v>
      </c>
      <c r="F8" s="8">
        <v>240</v>
      </c>
      <c r="G8" s="8">
        <v>235</v>
      </c>
      <c r="H8" s="8">
        <v>4</v>
      </c>
      <c r="I8" s="8">
        <v>1</v>
      </c>
      <c r="J8" s="8">
        <f>SUM(G8:I8)</f>
        <v>240</v>
      </c>
      <c r="K8" s="8">
        <f>J8-F8</f>
        <v>0</v>
      </c>
      <c r="L8" s="9">
        <f>IF(J8&gt;0,G8/J8,0)</f>
        <v>0.9791666666666666</v>
      </c>
      <c r="M8" s="7" t="str">
        <f>IF(K8=0,"Mål nått",IF(K8&lt;0,"Under mål","Över mål"))</f>
        <v>Mål nått</v>
      </c>
      <c r="N8" s="8">
        <v>0</v>
      </c>
      <c r="O8" s="7" t="s">
        <v>51</v>
      </c>
      <c r="P8" s="7" t="s">
        <v>52</v>
      </c>
      <c r="Q8" s="11" t="s">
        <v>53</v>
      </c>
      <c r="R8" s="11" t="s">
        <v>54</v>
      </c>
    </row>
    <row r="9" spans="1:18">
      <c r="A9" s="7" t="s">
        <v>55</v>
      </c>
      <c r="B9" s="10">
        <v>46216</v>
      </c>
      <c r="C9" s="7" t="s">
        <v>13</v>
      </c>
      <c r="D9" s="7" t="s">
        <v>21</v>
      </c>
      <c r="E9" s="7" t="s">
        <v>18</v>
      </c>
      <c r="F9" s="8">
        <v>320</v>
      </c>
      <c r="G9" s="8">
        <v>295</v>
      </c>
      <c r="H9" s="8">
        <v>11</v>
      </c>
      <c r="I9" s="8">
        <v>4</v>
      </c>
      <c r="J9" s="8">
        <f>SUM(G9:I9)</f>
        <v>310</v>
      </c>
      <c r="K9" s="8">
        <f>J9-F9</f>
        <v>-10</v>
      </c>
      <c r="L9" s="9">
        <f>IF(J9&gt;0,G9/J9,0)</f>
        <v>0.9516129032258065</v>
      </c>
      <c r="M9" s="7" t="str">
        <f>IF(K9=0,"Mål nått",IF(K9&lt;0,"Under mål","Över mål"))</f>
        <v>Under mål</v>
      </c>
      <c r="N9" s="8">
        <v>24</v>
      </c>
      <c r="O9" s="7" t="s">
        <v>56</v>
      </c>
      <c r="P9" s="7" t="s">
        <v>38</v>
      </c>
      <c r="Q9" s="11" t="s">
        <v>57</v>
      </c>
      <c r="R9" s="11" t="s">
        <v>58</v>
      </c>
    </row>
    <row r="10" spans="1:18">
      <c r="A10" s="7" t="s">
        <v>59</v>
      </c>
      <c r="B10" s="10">
        <v>46215</v>
      </c>
      <c r="C10" s="7" t="s">
        <v>14</v>
      </c>
      <c r="D10" s="7" t="s">
        <v>22</v>
      </c>
      <c r="E10" s="7" t="s">
        <v>17</v>
      </c>
      <c r="F10" s="8">
        <v>200</v>
      </c>
      <c r="G10" s="8">
        <v>202</v>
      </c>
      <c r="H10" s="8">
        <v>3</v>
      </c>
      <c r="I10" s="8">
        <v>0</v>
      </c>
      <c r="J10" s="8">
        <f>SUM(G10:I10)</f>
        <v>205</v>
      </c>
      <c r="K10" s="8">
        <f>J10-F10</f>
        <v>5</v>
      </c>
      <c r="L10" s="9">
        <f>IF(J10&gt;0,G10/J10,0)</f>
        <v>0.9853658536585366</v>
      </c>
      <c r="M10" s="7" t="str">
        <f>IF(K10=0,"Mål nått",IF(K10&lt;0,"Under mål","Över mål"))</f>
        <v>Över mål</v>
      </c>
      <c r="N10" s="8">
        <v>0</v>
      </c>
      <c r="O10" s="7" t="s">
        <v>51</v>
      </c>
      <c r="P10" s="7" t="s">
        <v>52</v>
      </c>
      <c r="Q10" s="11" t="s">
        <v>60</v>
      </c>
      <c r="R10" s="11" t="s">
        <v>61</v>
      </c>
    </row>
    <row r="11" spans="1:18">
      <c r="A11" s="7" t="s">
        <v>62</v>
      </c>
      <c r="B11" s="10">
        <v>46214</v>
      </c>
      <c r="C11" s="7" t="s">
        <v>13</v>
      </c>
      <c r="D11" s="7" t="s">
        <v>20</v>
      </c>
      <c r="E11" s="7" t="s">
        <v>16</v>
      </c>
      <c r="F11" s="8">
        <v>280</v>
      </c>
      <c r="G11" s="8">
        <v>250</v>
      </c>
      <c r="H11" s="8">
        <v>14</v>
      </c>
      <c r="I11" s="8">
        <v>6</v>
      </c>
      <c r="J11" s="8">
        <f>SUM(G11:I11)</f>
        <v>270</v>
      </c>
      <c r="K11" s="8">
        <f>J11-F11</f>
        <v>-10</v>
      </c>
      <c r="L11" s="9">
        <f>IF(J11&gt;0,G11/J11,0)</f>
        <v>0.9259259259259259</v>
      </c>
      <c r="M11" s="7" t="str">
        <f>IF(K11=0,"Mål nått",IF(K11&lt;0,"Under mål","Över mål"))</f>
        <v>Under mål</v>
      </c>
      <c r="N11" s="8">
        <v>30</v>
      </c>
      <c r="O11" s="7" t="s">
        <v>42</v>
      </c>
      <c r="P11" s="7" t="s">
        <v>43</v>
      </c>
      <c r="Q11" s="11" t="s">
        <v>63</v>
      </c>
      <c r="R11" s="11" t="s">
        <v>64</v>
      </c>
    </row>
    <row r="12" spans="1:18">
      <c r="A12" s="7" t="s">
        <v>65</v>
      </c>
      <c r="B12" s="10">
        <v>46213</v>
      </c>
      <c r="C12" s="7" t="s">
        <v>12</v>
      </c>
      <c r="D12" s="7" t="s">
        <v>21</v>
      </c>
      <c r="E12" s="7" t="s">
        <v>18</v>
      </c>
      <c r="F12" s="8">
        <v>410</v>
      </c>
      <c r="G12" s="8">
        <v>398</v>
      </c>
      <c r="H12" s="8">
        <v>8</v>
      </c>
      <c r="I12" s="8">
        <v>4</v>
      </c>
      <c r="J12" s="8">
        <f>SUM(G12:I12)</f>
        <v>410</v>
      </c>
      <c r="K12" s="8">
        <f>J12-F12</f>
        <v>0</v>
      </c>
      <c r="L12" s="9">
        <f>IF(J12&gt;0,G12/J12,0)</f>
        <v>0.9707317073170731</v>
      </c>
      <c r="M12" s="7" t="str">
        <f>IF(K12=0,"Mål nått",IF(K12&lt;0,"Under mål","Över mål"))</f>
        <v>Mål nått</v>
      </c>
      <c r="N12" s="8">
        <v>5</v>
      </c>
      <c r="O12" s="7" t="s">
        <v>66</v>
      </c>
      <c r="P12" s="7" t="s">
        <v>38</v>
      </c>
      <c r="Q12" s="11" t="s">
        <v>67</v>
      </c>
      <c r="R12" s="11" t="s">
        <v>68</v>
      </c>
    </row>
  </sheetData>
  <mergeCells count="2">
    <mergeCell ref="A1:R1"/>
    <mergeCell ref="A2:R2"/>
  </mergeCells>
  <conditionalFormatting sqref="M5:M12">
    <cfRule type="containsText" dxfId="0" priority="1" operator="containsText" text="Under mål">
      <formula>NOT(ISERROR(SEARCH("Under mål",M5)))</formula>
    </cfRule>
    <cfRule type="containsText" dxfId="1" priority="2" operator="containsText" text="Mål nått">
      <formula>NOT(ISERROR(SEARCH("Mål nått",M5)))</formula>
    </cfRule>
    <cfRule type="containsText" dxfId="2" priority="3" operator="containsText" text="Över mål">
      <formula>NOT(ISERROR(SEARCH("Över mål",M5)))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Sammanfattning</vt:lpstr>
      <vt:lpstr>Detaljer</vt:lpstr>
    </vt:vector>
  </TitlesOfParts>
  <Company>Yaser Salha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Produktionsrapporter</dc:title>
  <dc:subject>Demonstrationsdata för produktionsrapportering</dc:subject>
  <dc:creator>Yaser Salha</dc:creator>
  <dc:description>Fiktiva uppgifter för demonstration och utvärdering.</dc:description>
  <cp:lastModifiedBy>Yaser Salha</cp:lastModifiedBy>
  <dcterms:created xsi:type="dcterms:W3CDTF">2026-07-15T10:36:45Z</dcterms:created>
  <dcterms:modified xsi:type="dcterms:W3CDTF">2026-07-15T10:36:45Z</dcterms:modified>
</cp:coreProperties>
</file>